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GO\ACQUISTI\UFFICIO GARE BENI SERVIZI SPEC\1a GARE IN CORSO\2026-2030 Gara UE n.5911578 manut.ALTA tecn.- ESP.II°\1 Atti di gara\file bloccati\"/>
    </mc:Choice>
  </mc:AlternateContent>
  <xr:revisionPtr revIDLastSave="0" documentId="13_ncr:1_{D344CD19-4E1F-43DE-9401-EBB85443DE98}" xr6:coauthVersionLast="36" xr6:coauthVersionMax="36" xr10:uidLastSave="{00000000-0000-0000-0000-000000000000}"/>
  <bookViews>
    <workbookView xWindow="0" yWindow="0" windowWidth="20460" windowHeight="7005" tabRatio="500" xr2:uid="{00000000-000D-0000-FFFF-FFFF00000000}"/>
  </bookViews>
  <sheets>
    <sheet name="Foglio1" sheetId="1" r:id="rId1"/>
  </sheets>
  <definedNames>
    <definedName name="_Hlk192660836" localSheetId="0">Foglio1!$K$5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6" i="1" l="1"/>
  <c r="H7" i="1"/>
  <c r="H8" i="1"/>
  <c r="H9" i="1"/>
  <c r="H10" i="1"/>
  <c r="H11" i="1"/>
  <c r="H12" i="1"/>
  <c r="H5" i="1"/>
  <c r="H26" i="1" l="1"/>
  <c r="F27" i="1" s="1"/>
</calcChain>
</file>

<file path=xl/sharedStrings.xml><?xml version="1.0" encoding="utf-8"?>
<sst xmlns="http://schemas.openxmlformats.org/spreadsheetml/2006/main" count="56" uniqueCount="37">
  <si>
    <t>TIPOLOGIA DI APPARECCHIATURA</t>
  </si>
  <si>
    <t>Firmato digitalmente_____________________________________________</t>
  </si>
  <si>
    <t>Modulo “Dettaglio offerta economica”</t>
  </si>
  <si>
    <t xml:space="preserve">Totale complessivo QUADRIENNALE offerto, IVA esclusa (Somma colonna C) </t>
  </si>
  <si>
    <t>ID</t>
  </si>
  <si>
    <t xml:space="preserve">Importo complessivo di appalto quadriennale, IVA esclusa, in ribasso sul prezzo fissato a base di gara </t>
  </si>
  <si>
    <t>Percentuale di ribasso:</t>
  </si>
  <si>
    <t>GC-MS/MS</t>
  </si>
  <si>
    <t>Codice</t>
  </si>
  <si>
    <t>Tipo codice</t>
  </si>
  <si>
    <t>padre</t>
  </si>
  <si>
    <t>Inizio presa in carico</t>
  </si>
  <si>
    <t>Numero APPARECCHIATURE  Colonna A)</t>
  </si>
  <si>
    <t>CANONE MENSILE OFFERTO per manutenzione e gestione della singola apparecchiatura (IVA esclusa)                         Colonna B)</t>
  </si>
  <si>
    <t>IMPORTO QUADRIENNALE complessivo offerto, IVA esclusa, per la manutenzione e gestione di tutto il gruppo di apparecchiature (Colonne A x B x 48 mesi o diversa durata)                                                                        Colonna C)</t>
  </si>
  <si>
    <t>0000117</t>
  </si>
  <si>
    <t>0001031</t>
  </si>
  <si>
    <t>0002469</t>
  </si>
  <si>
    <t>0006725</t>
  </si>
  <si>
    <t>0008577</t>
  </si>
  <si>
    <t>0009384</t>
  </si>
  <si>
    <t>X3.1</t>
  </si>
  <si>
    <t>X3.2</t>
  </si>
  <si>
    <t>X3.3</t>
  </si>
  <si>
    <t>X3.4</t>
  </si>
  <si>
    <t>X3.5</t>
  </si>
  <si>
    <t>X3.6</t>
  </si>
  <si>
    <t>ANALIZZATORE DI COT</t>
  </si>
  <si>
    <t>SPETTROFOTOMETRO</t>
  </si>
  <si>
    <t>HPLC</t>
  </si>
  <si>
    <t>Sistema automatico di purificazione SampleClean Up</t>
  </si>
  <si>
    <t>sistema GC MS</t>
  </si>
  <si>
    <t>sistema GC MS/MS</t>
  </si>
  <si>
    <t>sistema HPLC</t>
  </si>
  <si>
    <t>sistema GC FID</t>
  </si>
  <si>
    <t>in fase di codifica</t>
  </si>
  <si>
    <t xml:space="preserve"> LOTTO 3 Servizi di manutenzione e gestione di strumentazione ad alta tecnologia marchio Shimadzu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</si>
</sst>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 &quot;#,##0.00"/>
    <numFmt numFmtId="165" formatCode="&quot;di €.&quot;#,##0.00&quot; =(IVA ESCLUSA)&quot;"/>
    <numFmt numFmtId="166" formatCode="&quot; € &quot;* #,##0.00\ ;&quot;-€ &quot;* #,##0.00\ ;&quot; € &quot;* \-#\ ;@\ "/>
    <numFmt numFmtId="167" formatCode="0000000"/>
  </numFmts>
  <fonts count="23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4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</font>
    <font>
      <sz val="14"/>
      <color rgb="FF000000"/>
      <name val="Arial"/>
      <family val="2"/>
    </font>
    <font>
      <sz val="12"/>
      <color rgb="FFFF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4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u/>
      <sz val="14"/>
      <name val="Arial"/>
      <family val="2"/>
      <charset val="1"/>
    </font>
    <font>
      <sz val="11"/>
      <name val="Arial"/>
      <family val="2"/>
      <charset val="1"/>
    </font>
    <font>
      <sz val="12"/>
      <color rgb="FF000000"/>
      <name val="Calibri"/>
      <family val="2"/>
    </font>
    <font>
      <sz val="11"/>
      <color rgb="FF000000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1"/>
      <name val="Arial"/>
      <family val="2"/>
    </font>
    <font>
      <sz val="12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theme="0" tint="-0.249977111117893"/>
        <bgColor rgb="FF80808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DE9D9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3F3F3"/>
      </patternFill>
    </fill>
  </fills>
  <borders count="5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2" fillId="0" borderId="0"/>
    <xf numFmtId="166" fontId="13" fillId="0" borderId="0" applyBorder="0" applyProtection="0"/>
    <xf numFmtId="0" fontId="1" fillId="0" borderId="0"/>
  </cellStyleXfs>
  <cellXfs count="93">
    <xf numFmtId="0" fontId="0" fillId="0" borderId="0" xfId="0"/>
    <xf numFmtId="0" fontId="3" fillId="0" borderId="0" xfId="0" applyFont="1"/>
    <xf numFmtId="3" fontId="0" fillId="0" borderId="0" xfId="0" applyNumberFormat="1"/>
    <xf numFmtId="0" fontId="17" fillId="0" borderId="0" xfId="0" applyFont="1"/>
    <xf numFmtId="0" fontId="4" fillId="2" borderId="47" xfId="1" applyFont="1" applyFill="1" applyBorder="1" applyAlignment="1" applyProtection="1">
      <alignment horizontal="center" vertical="center" wrapText="1"/>
    </xf>
    <xf numFmtId="10" fontId="5" fillId="3" borderId="48" xfId="1" applyNumberFormat="1" applyFont="1" applyFill="1" applyBorder="1" applyAlignment="1" applyProtection="1">
      <alignment horizontal="center" vertical="center"/>
    </xf>
    <xf numFmtId="165" fontId="15" fillId="3" borderId="7" xfId="1" applyNumberFormat="1" applyFont="1" applyFill="1" applyBorder="1" applyAlignment="1" applyProtection="1">
      <alignment horizontal="center" vertical="center" wrapText="1"/>
    </xf>
    <xf numFmtId="164" fontId="6" fillId="0" borderId="5" xfId="1" applyNumberFormat="1" applyFont="1" applyBorder="1" applyAlignment="1" applyProtection="1">
      <alignment horizontal="center" vertical="center" wrapText="1"/>
    </xf>
    <xf numFmtId="164" fontId="6" fillId="0" borderId="8" xfId="1" applyNumberFormat="1" applyFont="1" applyBorder="1" applyAlignment="1" applyProtection="1">
      <alignment horizontal="center"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6" xfId="1" applyFont="1" applyFill="1" applyBorder="1" applyAlignment="1" applyProtection="1">
      <alignment horizontal="center" vertical="center" wrapText="1"/>
    </xf>
    <xf numFmtId="165" fontId="15" fillId="3" borderId="6" xfId="1" applyNumberFormat="1" applyFont="1" applyFill="1" applyBorder="1" applyAlignment="1" applyProtection="1">
      <alignment horizontal="center" vertical="center" wrapText="1"/>
    </xf>
    <xf numFmtId="165" fontId="15" fillId="3" borderId="7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8" fillId="2" borderId="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47" xfId="0" applyFont="1" applyFill="1" applyBorder="1" applyAlignment="1" applyProtection="1">
      <alignment horizontal="center" vertical="center" wrapText="1"/>
    </xf>
    <xf numFmtId="0" fontId="4" fillId="2" borderId="50" xfId="0" applyFont="1" applyFill="1" applyBorder="1" applyAlignment="1" applyProtection="1">
      <alignment horizontal="center" vertical="center" wrapText="1"/>
    </xf>
    <xf numFmtId="3" fontId="4" fillId="2" borderId="11" xfId="0" applyNumberFormat="1" applyFont="1" applyFill="1" applyBorder="1" applyAlignment="1" applyProtection="1">
      <alignment horizontal="center" vertical="center" wrapText="1"/>
    </xf>
    <xf numFmtId="4" fontId="4" fillId="2" borderId="11" xfId="0" applyNumberFormat="1" applyFont="1" applyFill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/>
    </xf>
    <xf numFmtId="0" fontId="19" fillId="4" borderId="44" xfId="0" applyFont="1" applyFill="1" applyBorder="1" applyAlignment="1" applyProtection="1">
      <alignment horizontal="left" wrapText="1"/>
    </xf>
    <xf numFmtId="167" fontId="19" fillId="4" borderId="44" xfId="0" applyNumberFormat="1" applyFont="1" applyFill="1" applyBorder="1" applyAlignment="1" applyProtection="1">
      <alignment horizontal="center" vertical="center"/>
    </xf>
    <xf numFmtId="167" fontId="19" fillId="6" borderId="44" xfId="0" applyNumberFormat="1" applyFont="1" applyFill="1" applyBorder="1" applyAlignment="1" applyProtection="1">
      <alignment horizontal="left"/>
    </xf>
    <xf numFmtId="0" fontId="18" fillId="0" borderId="13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164" fontId="22" fillId="0" borderId="14" xfId="0" applyNumberFormat="1" applyFont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8" fillId="0" borderId="43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164" fontId="22" fillId="0" borderId="45" xfId="0" applyNumberFormat="1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1" fillId="0" borderId="43" xfId="0" applyFont="1" applyFill="1" applyBorder="1" applyAlignment="1" applyProtection="1">
      <alignment horizontal="center" vertical="center"/>
    </xf>
    <xf numFmtId="0" fontId="19" fillId="0" borderId="18" xfId="0" applyFont="1" applyFill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19" fillId="0" borderId="20" xfId="0" applyFont="1" applyFill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19" fillId="6" borderId="44" xfId="0" applyFont="1" applyFill="1" applyBorder="1" applyAlignment="1" applyProtection="1">
      <alignment horizontal="left" wrapText="1"/>
    </xf>
    <xf numFmtId="0" fontId="19" fillId="0" borderId="22" xfId="0" applyFont="1" applyFill="1" applyBorder="1" applyAlignment="1" applyProtection="1">
      <alignment horizontal="center" vertical="center"/>
    </xf>
    <xf numFmtId="0" fontId="20" fillId="0" borderId="23" xfId="0" applyFont="1" applyBorder="1" applyAlignment="1" applyProtection="1">
      <alignment horizontal="center" vertical="center"/>
    </xf>
    <xf numFmtId="0" fontId="19" fillId="0" borderId="24" xfId="0" applyFont="1" applyFill="1" applyBorder="1" applyAlignment="1" applyProtection="1">
      <alignment horizontal="center" vertical="center"/>
    </xf>
    <xf numFmtId="0" fontId="20" fillId="0" borderId="25" xfId="0" applyFont="1" applyBorder="1" applyAlignment="1" applyProtection="1">
      <alignment horizontal="center" vertical="center"/>
    </xf>
    <xf numFmtId="0" fontId="19" fillId="0" borderId="26" xfId="0" applyFont="1" applyFill="1" applyBorder="1" applyAlignment="1" applyProtection="1">
      <alignment horizontal="center" vertical="center"/>
    </xf>
    <xf numFmtId="0" fontId="20" fillId="0" borderId="27" xfId="0" applyFont="1" applyBorder="1" applyAlignment="1" applyProtection="1">
      <alignment horizontal="center" vertical="center"/>
    </xf>
    <xf numFmtId="167" fontId="19" fillId="5" borderId="44" xfId="0" applyNumberFormat="1" applyFont="1" applyFill="1" applyBorder="1" applyAlignment="1" applyProtection="1">
      <alignment horizontal="center" vertical="center"/>
    </xf>
    <xf numFmtId="0" fontId="19" fillId="0" borderId="28" xfId="0" applyFont="1" applyFill="1" applyBorder="1" applyAlignment="1" applyProtection="1">
      <alignment horizontal="center" vertical="center"/>
    </xf>
    <xf numFmtId="0" fontId="20" fillId="0" borderId="46" xfId="0" applyFont="1" applyBorder="1" applyAlignment="1" applyProtection="1">
      <alignment horizontal="center" vertical="center"/>
    </xf>
    <xf numFmtId="14" fontId="21" fillId="0" borderId="44" xfId="0" applyNumberFormat="1" applyFont="1" applyFill="1" applyBorder="1" applyAlignment="1" applyProtection="1">
      <alignment horizontal="center" vertical="center"/>
    </xf>
    <xf numFmtId="0" fontId="19" fillId="0" borderId="44" xfId="0" applyFont="1" applyFill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19" fillId="7" borderId="44" xfId="0" applyFont="1" applyFill="1" applyBorder="1" applyAlignment="1" applyProtection="1">
      <alignment horizontal="left" wrapText="1"/>
    </xf>
    <xf numFmtId="167" fontId="19" fillId="4" borderId="44" xfId="0" applyNumberFormat="1" applyFont="1" applyFill="1" applyBorder="1" applyAlignment="1" applyProtection="1">
      <alignment horizontal="left" wrapText="1"/>
    </xf>
    <xf numFmtId="14" fontId="21" fillId="0" borderId="43" xfId="0" applyNumberFormat="1" applyFont="1" applyFill="1" applyBorder="1" applyAlignment="1" applyProtection="1">
      <alignment horizontal="center" vertical="center"/>
    </xf>
    <xf numFmtId="0" fontId="19" fillId="0" borderId="30" xfId="0" applyFont="1" applyFill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19" fillId="0" borderId="32" xfId="0" applyFont="1" applyFill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19" fillId="0" borderId="34" xfId="0" applyFont="1" applyFill="1" applyBorder="1" applyAlignment="1" applyProtection="1">
      <alignment horizontal="center" vertical="center"/>
    </xf>
    <xf numFmtId="0" fontId="20" fillId="0" borderId="35" xfId="0" applyFont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</xf>
    <xf numFmtId="0" fontId="20" fillId="0" borderId="37" xfId="0" applyFont="1" applyBorder="1" applyAlignment="1" applyProtection="1">
      <alignment horizontal="center" vertical="center"/>
    </xf>
    <xf numFmtId="0" fontId="19" fillId="0" borderId="38" xfId="0" applyFont="1" applyFill="1" applyBorder="1" applyAlignment="1" applyProtection="1">
      <alignment horizontal="center" vertical="center"/>
    </xf>
    <xf numFmtId="0" fontId="20" fillId="0" borderId="39" xfId="0" applyFont="1" applyBorder="1" applyAlignment="1" applyProtection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vertical="center" wrapText="1"/>
    </xf>
    <xf numFmtId="0" fontId="12" fillId="0" borderId="42" xfId="0" applyFont="1" applyFill="1" applyBorder="1" applyAlignment="1" applyProtection="1">
      <alignment horizontal="center" vertical="center"/>
    </xf>
    <xf numFmtId="0" fontId="12" fillId="0" borderId="43" xfId="0" applyFont="1" applyFill="1" applyBorder="1" applyAlignment="1" applyProtection="1">
      <alignment horizontal="center" vertical="center"/>
    </xf>
    <xf numFmtId="0" fontId="3" fillId="0" borderId="46" xfId="0" applyFont="1" applyBorder="1" applyAlignment="1" applyProtection="1">
      <alignment horizontal="center" vertical="center"/>
    </xf>
    <xf numFmtId="0" fontId="12" fillId="0" borderId="11" xfId="3" applyFont="1" applyFill="1" applyBorder="1" applyAlignment="1" applyProtection="1">
      <alignment horizontal="left" vertical="center" wrapText="1"/>
    </xf>
    <xf numFmtId="0" fontId="12" fillId="0" borderId="11" xfId="0" quotePrefix="1" applyFont="1" applyFill="1" applyBorder="1" applyAlignment="1" applyProtection="1">
      <alignment horizontal="center" vertical="center"/>
    </xf>
    <xf numFmtId="0" fontId="12" fillId="0" borderId="11" xfId="0" applyFont="1" applyFill="1" applyBorder="1" applyAlignment="1" applyProtection="1">
      <alignment horizontal="center" vertical="center"/>
    </xf>
    <xf numFmtId="164" fontId="3" fillId="0" borderId="45" xfId="0" applyNumberFormat="1" applyFont="1" applyBorder="1" applyAlignment="1" applyProtection="1">
      <alignment horizontal="center" vertical="center"/>
    </xf>
    <xf numFmtId="14" fontId="12" fillId="0" borderId="11" xfId="0" applyNumberFormat="1" applyFont="1" applyFill="1" applyBorder="1" applyAlignment="1" applyProtection="1">
      <alignment horizontal="center" vertical="center"/>
    </xf>
    <xf numFmtId="164" fontId="3" fillId="0" borderId="45" xfId="0" applyNumberFormat="1" applyFont="1" applyFill="1" applyBorder="1" applyAlignment="1" applyProtection="1">
      <alignment horizontal="center" vertical="center"/>
    </xf>
    <xf numFmtId="0" fontId="5" fillId="2" borderId="3" xfId="1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Protection="1"/>
    <xf numFmtId="0" fontId="16" fillId="0" borderId="0" xfId="0" applyFont="1" applyFill="1" applyProtection="1"/>
    <xf numFmtId="164" fontId="22" fillId="0" borderId="2" xfId="0" applyNumberFormat="1" applyFont="1" applyBorder="1" applyAlignment="1" applyProtection="1">
      <alignment horizontal="center" vertical="center"/>
      <protection locked="0"/>
    </xf>
    <xf numFmtId="164" fontId="22" fillId="0" borderId="44" xfId="0" applyNumberFormat="1" applyFont="1" applyBorder="1" applyAlignment="1" applyProtection="1">
      <alignment horizontal="center" vertical="center"/>
      <protection locked="0"/>
    </xf>
    <xf numFmtId="164" fontId="3" fillId="0" borderId="44" xfId="0" applyNumberFormat="1" applyFont="1" applyBorder="1" applyAlignment="1" applyProtection="1">
      <alignment horizontal="center" vertical="center"/>
      <protection locked="0"/>
    </xf>
    <xf numFmtId="164" fontId="3" fillId="0" borderId="44" xfId="0" applyNumberFormat="1" applyFont="1" applyFill="1" applyBorder="1" applyAlignment="1" applyProtection="1">
      <alignment horizontal="center" vertical="center"/>
      <protection locked="0"/>
    </xf>
  </cellXfs>
  <cellStyles count="4">
    <cellStyle name="Normale" xfId="0" builtinId="0"/>
    <cellStyle name="Normale 2" xfId="1" xr:uid="{00000000-0005-0000-0000-000001000000}"/>
    <cellStyle name="Normale 6" xfId="3" xr:uid="{00000000-0005-0000-0000-000002000000}"/>
    <cellStyle name="Testo descrittivo 3" xfId="2" xr:uid="{00000000-0005-0000-0000-000003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tabSelected="1" topLeftCell="C3" zoomScale="90" zoomScaleNormal="90" workbookViewId="0">
      <selection activeCell="G6" sqref="G6"/>
    </sheetView>
  </sheetViews>
  <sheetFormatPr defaultColWidth="8.85546875" defaultRowHeight="15" x14ac:dyDescent="0.25"/>
  <cols>
    <col min="2" max="2" width="49.85546875" customWidth="1"/>
    <col min="3" max="3" width="15.85546875" customWidth="1"/>
    <col min="4" max="4" width="31.42578125" customWidth="1"/>
    <col min="5" max="5" width="17.140625" customWidth="1"/>
    <col min="6" max="6" width="24.5703125" customWidth="1"/>
    <col min="7" max="7" width="29.85546875" customWidth="1"/>
    <col min="8" max="8" width="38.85546875" customWidth="1"/>
  </cols>
  <sheetData>
    <row r="1" spans="1:11" ht="15.75" thickBot="1" x14ac:dyDescent="0.3">
      <c r="A1" s="13"/>
      <c r="B1" s="13"/>
      <c r="C1" s="13"/>
      <c r="D1" s="13"/>
      <c r="E1" s="13"/>
      <c r="F1" s="13"/>
      <c r="G1" s="13"/>
      <c r="H1" s="13"/>
      <c r="I1" s="1"/>
    </row>
    <row r="2" spans="1:11" ht="27.75" customHeight="1" x14ac:dyDescent="0.25">
      <c r="A2" s="14" t="s">
        <v>2</v>
      </c>
      <c r="B2" s="15"/>
      <c r="C2" s="15"/>
      <c r="D2" s="15"/>
      <c r="E2" s="15"/>
      <c r="F2" s="15"/>
      <c r="G2" s="15"/>
      <c r="H2" s="16"/>
      <c r="I2" s="1"/>
    </row>
    <row r="3" spans="1:11" ht="33.75" customHeight="1" thickBot="1" x14ac:dyDescent="0.3">
      <c r="A3" s="17" t="s">
        <v>36</v>
      </c>
      <c r="B3" s="18"/>
      <c r="C3" s="18"/>
      <c r="D3" s="18"/>
      <c r="E3" s="18"/>
      <c r="F3" s="18"/>
      <c r="G3" s="18"/>
      <c r="H3" s="19"/>
      <c r="I3" s="1"/>
    </row>
    <row r="4" spans="1:11" ht="114.75" customHeight="1" thickBot="1" x14ac:dyDescent="0.3">
      <c r="A4" s="20" t="s">
        <v>4</v>
      </c>
      <c r="B4" s="21" t="s">
        <v>0</v>
      </c>
      <c r="C4" s="22" t="s">
        <v>8</v>
      </c>
      <c r="D4" s="22" t="s">
        <v>9</v>
      </c>
      <c r="E4" s="23" t="s">
        <v>11</v>
      </c>
      <c r="F4" s="24" t="s">
        <v>12</v>
      </c>
      <c r="G4" s="25" t="s">
        <v>13</v>
      </c>
      <c r="H4" s="26" t="s">
        <v>14</v>
      </c>
      <c r="I4" s="1"/>
    </row>
    <row r="5" spans="1:11" ht="15.75" x14ac:dyDescent="0.25">
      <c r="A5" s="27">
        <v>1</v>
      </c>
      <c r="B5" s="28" t="s">
        <v>27</v>
      </c>
      <c r="C5" s="29" t="s">
        <v>15</v>
      </c>
      <c r="D5" s="30" t="s">
        <v>10</v>
      </c>
      <c r="E5" s="31"/>
      <c r="F5" s="32">
        <v>1</v>
      </c>
      <c r="G5" s="89">
        <v>0</v>
      </c>
      <c r="H5" s="33">
        <f>F5*G5*48</f>
        <v>0</v>
      </c>
      <c r="I5" s="1"/>
      <c r="J5" s="2"/>
      <c r="K5" s="3"/>
    </row>
    <row r="6" spans="1:11" ht="15.75" x14ac:dyDescent="0.25">
      <c r="A6" s="34">
        <v>2</v>
      </c>
      <c r="B6" s="28" t="s">
        <v>28</v>
      </c>
      <c r="C6" s="29" t="s">
        <v>16</v>
      </c>
      <c r="D6" s="30" t="s">
        <v>10</v>
      </c>
      <c r="E6" s="35"/>
      <c r="F6" s="36">
        <v>1</v>
      </c>
      <c r="G6" s="90">
        <v>0</v>
      </c>
      <c r="H6" s="37">
        <f>F6*G6*48</f>
        <v>0</v>
      </c>
      <c r="I6" s="1"/>
    </row>
    <row r="7" spans="1:11" ht="15.75" x14ac:dyDescent="0.25">
      <c r="A7" s="38">
        <v>3</v>
      </c>
      <c r="B7" s="28" t="s">
        <v>28</v>
      </c>
      <c r="C7" s="29" t="s">
        <v>17</v>
      </c>
      <c r="D7" s="30" t="s">
        <v>10</v>
      </c>
      <c r="E7" s="39"/>
      <c r="F7" s="40">
        <v>1</v>
      </c>
      <c r="G7" s="90">
        <v>0</v>
      </c>
      <c r="H7" s="37">
        <f t="shared" ref="H7:H12" si="0">F7*G7*48</f>
        <v>0</v>
      </c>
      <c r="I7" s="1"/>
    </row>
    <row r="8" spans="1:11" ht="15.75" x14ac:dyDescent="0.25">
      <c r="A8" s="41">
        <v>4</v>
      </c>
      <c r="B8" s="28" t="s">
        <v>28</v>
      </c>
      <c r="C8" s="29" t="s">
        <v>18</v>
      </c>
      <c r="D8" s="30" t="s">
        <v>10</v>
      </c>
      <c r="E8" s="39"/>
      <c r="F8" s="42">
        <v>1</v>
      </c>
      <c r="G8" s="90">
        <v>0</v>
      </c>
      <c r="H8" s="37">
        <f t="shared" si="0"/>
        <v>0</v>
      </c>
      <c r="I8" s="1"/>
    </row>
    <row r="9" spans="1:11" ht="15.75" x14ac:dyDescent="0.25">
      <c r="A9" s="43">
        <v>5</v>
      </c>
      <c r="B9" s="44" t="s">
        <v>29</v>
      </c>
      <c r="C9" s="29" t="s">
        <v>19</v>
      </c>
      <c r="D9" s="30" t="s">
        <v>10</v>
      </c>
      <c r="E9" s="39"/>
      <c r="F9" s="45">
        <v>1</v>
      </c>
      <c r="G9" s="90">
        <v>0</v>
      </c>
      <c r="H9" s="37">
        <f t="shared" si="0"/>
        <v>0</v>
      </c>
      <c r="I9" s="1"/>
    </row>
    <row r="10" spans="1:11" ht="15.75" x14ac:dyDescent="0.25">
      <c r="A10" s="46">
        <v>6</v>
      </c>
      <c r="B10" s="28" t="s">
        <v>29</v>
      </c>
      <c r="C10" s="29">
        <v>9252</v>
      </c>
      <c r="D10" s="30" t="s">
        <v>10</v>
      </c>
      <c r="E10" s="39"/>
      <c r="F10" s="47">
        <v>1</v>
      </c>
      <c r="G10" s="90">
        <v>0</v>
      </c>
      <c r="H10" s="37">
        <f t="shared" si="0"/>
        <v>0</v>
      </c>
      <c r="I10" s="1"/>
    </row>
    <row r="11" spans="1:11" ht="15.75" x14ac:dyDescent="0.25">
      <c r="A11" s="48">
        <v>7</v>
      </c>
      <c r="B11" s="44" t="s">
        <v>29</v>
      </c>
      <c r="C11" s="29" t="s">
        <v>20</v>
      </c>
      <c r="D11" s="30" t="s">
        <v>10</v>
      </c>
      <c r="E11" s="39"/>
      <c r="F11" s="49">
        <v>1</v>
      </c>
      <c r="G11" s="90">
        <v>0</v>
      </c>
      <c r="H11" s="37">
        <f t="shared" si="0"/>
        <v>0</v>
      </c>
      <c r="I11" s="1"/>
    </row>
    <row r="12" spans="1:11" ht="15.75" x14ac:dyDescent="0.25">
      <c r="A12" s="50">
        <v>8</v>
      </c>
      <c r="B12" s="28" t="s">
        <v>7</v>
      </c>
      <c r="C12" s="51">
        <v>9388</v>
      </c>
      <c r="D12" s="30" t="s">
        <v>10</v>
      </c>
      <c r="E12" s="39"/>
      <c r="F12" s="52">
        <v>1</v>
      </c>
      <c r="G12" s="90">
        <v>0</v>
      </c>
      <c r="H12" s="37">
        <f t="shared" si="0"/>
        <v>0</v>
      </c>
      <c r="I12" s="1"/>
    </row>
    <row r="13" spans="1:11" ht="15.75" x14ac:dyDescent="0.25">
      <c r="A13" s="53">
        <v>9</v>
      </c>
      <c r="B13" s="28" t="s">
        <v>7</v>
      </c>
      <c r="C13" s="51">
        <v>9881</v>
      </c>
      <c r="D13" s="30" t="s">
        <v>10</v>
      </c>
      <c r="E13" s="54">
        <v>46971</v>
      </c>
      <c r="F13" s="55">
        <v>1</v>
      </c>
      <c r="G13" s="90">
        <v>0</v>
      </c>
      <c r="H13" s="37">
        <f>F13*G13*20</f>
        <v>0</v>
      </c>
      <c r="I13" s="1"/>
    </row>
    <row r="14" spans="1:11" ht="30.75" x14ac:dyDescent="0.25">
      <c r="A14" s="56">
        <v>10</v>
      </c>
      <c r="B14" s="57" t="s">
        <v>30</v>
      </c>
      <c r="C14" s="29" t="s">
        <v>21</v>
      </c>
      <c r="D14" s="58" t="s">
        <v>35</v>
      </c>
      <c r="E14" s="59">
        <v>46970</v>
      </c>
      <c r="F14" s="60">
        <v>1</v>
      </c>
      <c r="G14" s="90">
        <v>0</v>
      </c>
      <c r="H14" s="37">
        <f>F14*G14*20</f>
        <v>0</v>
      </c>
      <c r="I14" s="1"/>
    </row>
    <row r="15" spans="1:11" ht="15.75" x14ac:dyDescent="0.25">
      <c r="A15" s="61">
        <v>11</v>
      </c>
      <c r="B15" s="57" t="s">
        <v>32</v>
      </c>
      <c r="C15" s="29" t="s">
        <v>22</v>
      </c>
      <c r="D15" s="58" t="s">
        <v>35</v>
      </c>
      <c r="E15" s="54">
        <v>46971</v>
      </c>
      <c r="F15" s="62">
        <v>1</v>
      </c>
      <c r="G15" s="90">
        <v>0</v>
      </c>
      <c r="H15" s="37">
        <f>F15*G15*20</f>
        <v>0</v>
      </c>
      <c r="I15" s="1"/>
    </row>
    <row r="16" spans="1:11" ht="15.75" x14ac:dyDescent="0.25">
      <c r="A16" s="63">
        <v>12</v>
      </c>
      <c r="B16" s="57" t="s">
        <v>33</v>
      </c>
      <c r="C16" s="29" t="s">
        <v>23</v>
      </c>
      <c r="D16" s="58" t="s">
        <v>35</v>
      </c>
      <c r="E16" s="54">
        <v>46937</v>
      </c>
      <c r="F16" s="64">
        <v>1</v>
      </c>
      <c r="G16" s="90">
        <v>0</v>
      </c>
      <c r="H16" s="37">
        <f>F16*G16*21</f>
        <v>0</v>
      </c>
      <c r="I16" s="1"/>
    </row>
    <row r="17" spans="1:9" ht="15.75" x14ac:dyDescent="0.25">
      <c r="A17" s="65">
        <v>13</v>
      </c>
      <c r="B17" s="57" t="s">
        <v>31</v>
      </c>
      <c r="C17" s="29" t="s">
        <v>24</v>
      </c>
      <c r="D17" s="58" t="s">
        <v>35</v>
      </c>
      <c r="E17" s="54">
        <v>46235</v>
      </c>
      <c r="F17" s="66">
        <v>1</v>
      </c>
      <c r="G17" s="90">
        <v>0</v>
      </c>
      <c r="H17" s="37">
        <f>F17*G17*44</f>
        <v>0</v>
      </c>
      <c r="I17" s="1"/>
    </row>
    <row r="18" spans="1:9" ht="15.75" x14ac:dyDescent="0.25">
      <c r="A18" s="67">
        <v>14</v>
      </c>
      <c r="B18" s="57" t="s">
        <v>34</v>
      </c>
      <c r="C18" s="29" t="s">
        <v>25</v>
      </c>
      <c r="D18" s="58" t="s">
        <v>35</v>
      </c>
      <c r="E18" s="54">
        <v>46235</v>
      </c>
      <c r="F18" s="68">
        <v>1</v>
      </c>
      <c r="G18" s="90">
        <v>0</v>
      </c>
      <c r="H18" s="37">
        <f>F18*G18*44</f>
        <v>0</v>
      </c>
      <c r="I18" s="1"/>
    </row>
    <row r="19" spans="1:9" ht="15.75" x14ac:dyDescent="0.25">
      <c r="A19" s="69">
        <v>15</v>
      </c>
      <c r="B19" s="57" t="s">
        <v>34</v>
      </c>
      <c r="C19" s="29" t="s">
        <v>26</v>
      </c>
      <c r="D19" s="58" t="s">
        <v>35</v>
      </c>
      <c r="E19" s="54">
        <v>46235</v>
      </c>
      <c r="F19" s="70">
        <v>1</v>
      </c>
      <c r="G19" s="90">
        <v>0</v>
      </c>
      <c r="H19" s="37">
        <f>F19*G19*44</f>
        <v>0</v>
      </c>
      <c r="I19" s="1"/>
    </row>
    <row r="20" spans="1:9" ht="25.5" customHeight="1" x14ac:dyDescent="0.25">
      <c r="A20" s="71"/>
      <c r="B20" s="72"/>
      <c r="C20" s="73"/>
      <c r="D20" s="73"/>
      <c r="E20" s="74"/>
      <c r="F20" s="73"/>
      <c r="G20" s="90"/>
      <c r="H20" s="37"/>
      <c r="I20" s="1"/>
    </row>
    <row r="21" spans="1:9" ht="25.5" customHeight="1" x14ac:dyDescent="0.25">
      <c r="A21" s="75"/>
      <c r="B21" s="76"/>
      <c r="C21" s="77"/>
      <c r="D21" s="78"/>
      <c r="E21" s="78"/>
      <c r="F21" s="78"/>
      <c r="G21" s="91"/>
      <c r="H21" s="79"/>
      <c r="I21" s="1"/>
    </row>
    <row r="22" spans="1:9" ht="25.5" customHeight="1" x14ac:dyDescent="0.25">
      <c r="A22" s="75"/>
      <c r="B22" s="76"/>
      <c r="C22" s="78"/>
      <c r="D22" s="78"/>
      <c r="E22" s="78"/>
      <c r="F22" s="78"/>
      <c r="G22" s="91"/>
      <c r="H22" s="79"/>
      <c r="I22" s="1"/>
    </row>
    <row r="23" spans="1:9" ht="25.5" customHeight="1" x14ac:dyDescent="0.25">
      <c r="A23" s="75"/>
      <c r="B23" s="76"/>
      <c r="C23" s="78"/>
      <c r="D23" s="78"/>
      <c r="E23" s="78"/>
      <c r="F23" s="78"/>
      <c r="G23" s="91"/>
      <c r="H23" s="79"/>
      <c r="I23" s="1"/>
    </row>
    <row r="24" spans="1:9" ht="25.5" customHeight="1" x14ac:dyDescent="0.25">
      <c r="A24" s="75"/>
      <c r="B24" s="76"/>
      <c r="C24" s="78"/>
      <c r="D24" s="78"/>
      <c r="E24" s="78"/>
      <c r="F24" s="78"/>
      <c r="G24" s="91"/>
      <c r="H24" s="79"/>
      <c r="I24" s="1"/>
    </row>
    <row r="25" spans="1:9" ht="25.5" customHeight="1" thickBot="1" x14ac:dyDescent="0.3">
      <c r="A25" s="75"/>
      <c r="B25" s="76"/>
      <c r="C25" s="78"/>
      <c r="D25" s="78"/>
      <c r="E25" s="80"/>
      <c r="F25" s="78"/>
      <c r="G25" s="92"/>
      <c r="H25" s="81"/>
      <c r="I25" s="1"/>
    </row>
    <row r="26" spans="1:9" ht="63.75" customHeight="1" x14ac:dyDescent="0.25">
      <c r="A26" s="82" t="s">
        <v>5</v>
      </c>
      <c r="B26" s="83"/>
      <c r="C26" s="84"/>
      <c r="D26" s="84"/>
      <c r="E26" s="84"/>
      <c r="F26" s="4" t="s">
        <v>6</v>
      </c>
      <c r="G26" s="9" t="s">
        <v>3</v>
      </c>
      <c r="H26" s="7">
        <f>SUM(H5:H25)</f>
        <v>0</v>
      </c>
      <c r="I26" s="1"/>
    </row>
    <row r="27" spans="1:9" ht="34.5" customHeight="1" thickBot="1" x14ac:dyDescent="0.3">
      <c r="A27" s="11">
        <v>350000</v>
      </c>
      <c r="B27" s="12"/>
      <c r="C27" s="6"/>
      <c r="D27" s="6"/>
      <c r="E27" s="6"/>
      <c r="F27" s="5">
        <f>(100%-(H26*100/A27)%)*100%</f>
        <v>1</v>
      </c>
      <c r="G27" s="10"/>
      <c r="H27" s="8"/>
      <c r="I27" s="1"/>
    </row>
    <row r="28" spans="1:9" x14ac:dyDescent="0.25">
      <c r="A28" s="13"/>
      <c r="B28" s="13"/>
      <c r="C28" s="13"/>
      <c r="D28" s="13"/>
      <c r="E28" s="13"/>
      <c r="F28" s="13"/>
      <c r="G28" s="13"/>
      <c r="H28" s="13"/>
      <c r="I28" s="1"/>
    </row>
    <row r="29" spans="1:9" x14ac:dyDescent="0.25">
      <c r="A29" s="13"/>
      <c r="B29" s="13"/>
      <c r="C29" s="13"/>
      <c r="D29" s="13"/>
      <c r="E29" s="13"/>
      <c r="F29" s="13"/>
      <c r="G29" s="13"/>
      <c r="H29" s="13"/>
      <c r="I29" s="1"/>
    </row>
    <row r="30" spans="1:9" x14ac:dyDescent="0.25">
      <c r="A30" s="85"/>
      <c r="B30" s="85"/>
      <c r="C30" s="86"/>
      <c r="D30" s="86"/>
      <c r="E30" s="86"/>
      <c r="F30" s="87"/>
      <c r="G30" s="88" t="s">
        <v>1</v>
      </c>
      <c r="H30" s="88"/>
      <c r="I30" s="1"/>
    </row>
    <row r="31" spans="1:9" x14ac:dyDescent="0.25">
      <c r="A31" s="13"/>
      <c r="B31" s="13"/>
      <c r="C31" s="13"/>
      <c r="D31" s="13"/>
      <c r="E31" s="13"/>
      <c r="F31" s="13"/>
      <c r="G31" s="13"/>
      <c r="H31" s="13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</sheetData>
  <sheetProtection algorithmName="SHA-512" hashValue="8CZToXiJljnK/lp229pgPqKOc19YB7QSYBJzQSoCNh0jrmZ52SU+V150vXygwAxFOdAjvzEEikJWg1B5h40biw==" saltValue="dvtsegcDHOMNEM3IZNS/zQ==" spinCount="100000" sheet="1" objects="1" scenarios="1" selectLockedCells="1"/>
  <mergeCells count="7">
    <mergeCell ref="A2:H2"/>
    <mergeCell ref="A3:H3"/>
    <mergeCell ref="H26:H27"/>
    <mergeCell ref="A30:B30"/>
    <mergeCell ref="G26:G27"/>
    <mergeCell ref="A26:B26"/>
    <mergeCell ref="A27:B27"/>
  </mergeCells>
  <pageMargins left="0.7" right="0.7" top="0.75" bottom="0.75" header="0.51180555555555496" footer="0.51180555555555496"/>
  <pageSetup paperSize="8" scale="8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Foglio1!_Hlk192660836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Luigi Verdura</dc:creator>
  <dc:description/>
  <cp:lastModifiedBy>Erika Peloza</cp:lastModifiedBy>
  <cp:revision>2</cp:revision>
  <cp:lastPrinted>2025-07-07T10:12:10Z</cp:lastPrinted>
  <dcterms:created xsi:type="dcterms:W3CDTF">2006-09-25T09:17:32Z</dcterms:created>
  <dcterms:modified xsi:type="dcterms:W3CDTF">2025-12-15T11:25:38Z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